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6765" windowHeight="5325" tabRatio="470" activeTab="0"/>
  </bookViews>
  <sheets>
    <sheet name="RESUMEN POR AÑOS Y MESES " sheetId="1" r:id="rId1"/>
  </sheets>
  <definedNames>
    <definedName name="_xlnm.Print_Area" localSheetId="0">'RESUMEN POR AÑOS Y MESES '!$A$1:$S$13</definedName>
  </definedNames>
  <calcPr fullCalcOnLoad="1"/>
</workbook>
</file>

<file path=xl/sharedStrings.xml><?xml version="1.0" encoding="utf-8"?>
<sst xmlns="http://schemas.openxmlformats.org/spreadsheetml/2006/main" count="20" uniqueCount="20">
  <si>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</si>
  <si>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</si>
  <si>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</si>
  <si>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</si>
  <si>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</si>
  <si>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</si>
  <si>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</si>
  <si>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</si>
  <si>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</si>
  <si>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</si>
  <si>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</si>
  <si>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</si>
  <si>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Incremento interanual (%)</t>
  </si>
  <si>
    <t>Nº Habitantes</t>
  </si>
  <si>
    <t>kg por habitante y año</t>
  </si>
  <si>
    <t>Media Mensual (Tn/mes)</t>
  </si>
  <si>
    <t>Total (Toneladas)</t>
  </si>
  <si>
    <t>Año</t>
  </si>
  <si>
    <t>200301: Mezcla de residuos municipales ( Toneladas)</t>
  </si>
  <si>
    <t>Diferencia interanual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</si>
</sst>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24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12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4" fillId="0" borderId="11" xfId="0" applyNumberFormat="1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1" fontId="23" fillId="24" borderId="10" xfId="0" applyNumberFormat="1" applyFont="1" applyFill="1" applyBorder="1" applyAlignment="1">
      <alignment horizontal="center"/>
    </xf>
    <xf numFmtId="4" fontId="23" fillId="24" borderId="10" xfId="0" applyNumberFormat="1" applyFont="1" applyFill="1" applyBorder="1" applyAlignment="1">
      <alignment horizontal="center"/>
    </xf>
    <xf numFmtId="4" fontId="23" fillId="24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Border="1" applyAlignment="1">
      <alignment horizontal="center"/>
    </xf>
    <xf numFmtId="1" fontId="5" fillId="4" borderId="1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zoomScale="82" zoomScaleNormal="82" zoomScalePageLayoutView="0" workbookViewId="0" topLeftCell="B1">
      <selection activeCell="Q15" sqref="Q15"/>
    </sheetView>
  </sheetViews>
  <sheetFormatPr defaultColWidth="9.140625" defaultRowHeight="12.75"/>
  <cols>
    <col min="1" max="1" width="6.421875" style="1" customWidth="1"/>
    <col min="2" max="5" width="9.00390625" style="2" customWidth="1"/>
    <col min="6" max="6" width="8.140625" style="2" customWidth="1"/>
    <col min="7" max="7" width="8.8515625" style="2" customWidth="1"/>
    <col min="8" max="8" width="10.140625" style="2" bestFit="1" customWidth="1"/>
    <col min="9" max="9" width="9.421875" style="2" customWidth="1"/>
    <col min="10" max="10" width="12.140625" style="2" customWidth="1"/>
    <col min="11" max="11" width="9.140625" style="2" bestFit="1" customWidth="1"/>
    <col min="12" max="12" width="9.7109375" style="2" bestFit="1" customWidth="1"/>
    <col min="13" max="13" width="9.421875" style="2" bestFit="1" customWidth="1"/>
    <col min="14" max="14" width="12.57421875" style="2" customWidth="1"/>
    <col min="15" max="15" width="11.140625" style="2" customWidth="1"/>
    <col min="16" max="16" width="12.140625" style="2" customWidth="1"/>
    <col min="17" max="17" width="16.140625" style="2" customWidth="1"/>
    <col min="18" max="18" width="12.421875" style="2" bestFit="1" customWidth="1"/>
    <col min="19" max="19" width="14.140625" style="2" customWidth="1"/>
  </cols>
  <sheetData>
    <row r="1" spans="2:13" ht="12.75">
      <c r="B1" s="4" t="s">
        <v>18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9" ht="39.75" customHeight="1">
      <c r="A2" s="7" t="s">
        <v>17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9" t="s">
        <v>16</v>
      </c>
      <c r="O2" s="9" t="s">
        <v>19</v>
      </c>
      <c r="P2" s="9" t="s">
        <v>12</v>
      </c>
      <c r="Q2" s="9" t="s">
        <v>15</v>
      </c>
      <c r="R2" s="9" t="s">
        <v>13</v>
      </c>
      <c r="S2" s="9" t="s">
        <v>14</v>
      </c>
    </row>
    <row r="3" spans="1:19" ht="12.75">
      <c r="A3" s="11">
        <v>2004</v>
      </c>
      <c r="B3" s="3">
        <v>2595.575</v>
      </c>
      <c r="C3" s="3">
        <v>2162.9854</v>
      </c>
      <c r="D3" s="3">
        <v>2368.705</v>
      </c>
      <c r="E3" s="3">
        <v>2268.91</v>
      </c>
      <c r="F3" s="3">
        <v>2285.825</v>
      </c>
      <c r="G3" s="3">
        <v>2570.905</v>
      </c>
      <c r="H3" s="3">
        <v>2709.89</v>
      </c>
      <c r="I3" s="3">
        <v>2626.725</v>
      </c>
      <c r="J3" s="3">
        <v>2542.015</v>
      </c>
      <c r="K3" s="3">
        <v>2537.22</v>
      </c>
      <c r="L3" s="3">
        <v>2492.665</v>
      </c>
      <c r="M3" s="3">
        <v>2578.34</v>
      </c>
      <c r="N3" s="10">
        <f aca="true" t="shared" si="0" ref="N3:N11">SUM(B3:M3)</f>
        <v>29739.760400000003</v>
      </c>
      <c r="O3" s="6"/>
      <c r="P3" s="6"/>
      <c r="Q3" s="6">
        <f aca="true" t="shared" si="1" ref="Q3:Q10">N3/12</f>
        <v>2478.3133666666668</v>
      </c>
      <c r="R3" s="6">
        <v>58338</v>
      </c>
      <c r="S3" s="10">
        <f>(N3*1000/R3)</f>
        <v>509.7836813054956</v>
      </c>
    </row>
    <row r="4" spans="1:19" ht="12.75">
      <c r="A4" s="11">
        <v>2005</v>
      </c>
      <c r="B4" s="3">
        <v>2570.545</v>
      </c>
      <c r="C4" s="3">
        <v>2262.24</v>
      </c>
      <c r="D4" s="3">
        <v>2494.725</v>
      </c>
      <c r="E4" s="3">
        <v>2393.415</v>
      </c>
      <c r="F4" s="3">
        <v>2329.115</v>
      </c>
      <c r="G4" s="3">
        <v>2589.735</v>
      </c>
      <c r="H4" s="3">
        <v>2661.235</v>
      </c>
      <c r="I4" s="3">
        <v>2709.72</v>
      </c>
      <c r="J4" s="3">
        <v>2773.805</v>
      </c>
      <c r="K4" s="3">
        <v>2743.665</v>
      </c>
      <c r="L4" s="3">
        <v>2668.685</v>
      </c>
      <c r="M4" s="3">
        <v>2975.33</v>
      </c>
      <c r="N4" s="10">
        <f t="shared" si="0"/>
        <v>31172.215000000004</v>
      </c>
      <c r="O4" s="6">
        <f aca="true" t="shared" si="2" ref="O4:O11">N4-N3</f>
        <v>1432.454600000001</v>
      </c>
      <c r="P4" s="6">
        <f aca="true" t="shared" si="3" ref="P4:P11">(N4*100/N3)-100</f>
        <v>4.816631273196137</v>
      </c>
      <c r="Q4" s="6">
        <f t="shared" si="1"/>
        <v>2597.6845833333336</v>
      </c>
      <c r="R4" s="6">
        <v>59532</v>
      </c>
      <c r="S4" s="10">
        <f aca="true" t="shared" si="4" ref="S4:S10">(N4*1000/R4)</f>
        <v>523.6211617281463</v>
      </c>
    </row>
    <row r="5" spans="1:19" ht="12.75">
      <c r="A5" s="11">
        <v>2006</v>
      </c>
      <c r="B5" s="3">
        <v>2373.825</v>
      </c>
      <c r="C5" s="3">
        <v>2321.485</v>
      </c>
      <c r="D5" s="3">
        <v>2743.53</v>
      </c>
      <c r="E5" s="3">
        <v>2488.26</v>
      </c>
      <c r="F5" s="3">
        <v>2686.31</v>
      </c>
      <c r="G5" s="3">
        <v>2777.22</v>
      </c>
      <c r="H5" s="3">
        <v>2876.885</v>
      </c>
      <c r="I5" s="3">
        <v>2927.237</v>
      </c>
      <c r="J5" s="3">
        <v>2896.845</v>
      </c>
      <c r="K5" s="3">
        <v>2854.285</v>
      </c>
      <c r="L5" s="3">
        <v>2765.235</v>
      </c>
      <c r="M5" s="3">
        <v>2770.77</v>
      </c>
      <c r="N5" s="10">
        <f t="shared" si="0"/>
        <v>32481.887000000002</v>
      </c>
      <c r="O5" s="6">
        <f t="shared" si="2"/>
        <v>1309.6719999999987</v>
      </c>
      <c r="P5" s="6">
        <f t="shared" si="3"/>
        <v>4.201408209201688</v>
      </c>
      <c r="Q5" s="6">
        <f t="shared" si="1"/>
        <v>2706.8239166666667</v>
      </c>
      <c r="R5" s="6">
        <v>60448</v>
      </c>
      <c r="S5" s="10">
        <f t="shared" si="4"/>
        <v>537.3525509528852</v>
      </c>
    </row>
    <row r="6" spans="1:19" ht="12.75">
      <c r="A6" s="11">
        <v>2007</v>
      </c>
      <c r="B6" s="3">
        <v>3025.915</v>
      </c>
      <c r="C6" s="3">
        <v>2561.265</v>
      </c>
      <c r="D6" s="3">
        <v>2874.365</v>
      </c>
      <c r="E6" s="3">
        <v>2556.795</v>
      </c>
      <c r="F6" s="3">
        <v>2887.63</v>
      </c>
      <c r="G6" s="3">
        <v>2898.835</v>
      </c>
      <c r="H6" s="3">
        <v>2931.065</v>
      </c>
      <c r="I6" s="3">
        <v>3020.845</v>
      </c>
      <c r="J6" s="3">
        <v>2836.23</v>
      </c>
      <c r="K6" s="3">
        <v>2792.325</v>
      </c>
      <c r="L6" s="3">
        <v>2608.04</v>
      </c>
      <c r="M6" s="3">
        <v>2830.44</v>
      </c>
      <c r="N6" s="10">
        <f t="shared" si="0"/>
        <v>33823.75</v>
      </c>
      <c r="O6" s="6">
        <f t="shared" si="2"/>
        <v>1341.8629999999976</v>
      </c>
      <c r="P6" s="6">
        <f t="shared" si="3"/>
        <v>4.1311115945942305</v>
      </c>
      <c r="Q6" s="6">
        <f t="shared" si="1"/>
        <v>2818.6458333333335</v>
      </c>
      <c r="R6" s="6">
        <v>61955</v>
      </c>
      <c r="S6" s="10">
        <f t="shared" si="4"/>
        <v>545.9406020498749</v>
      </c>
    </row>
    <row r="7" spans="1:19" ht="12.75">
      <c r="A7" s="11">
        <v>2008</v>
      </c>
      <c r="B7" s="3">
        <v>2745.79</v>
      </c>
      <c r="C7" s="3">
        <v>2479.7</v>
      </c>
      <c r="D7" s="3">
        <v>2585.57</v>
      </c>
      <c r="E7" s="3">
        <v>2634.62</v>
      </c>
      <c r="F7" s="3">
        <v>2800.42</v>
      </c>
      <c r="G7" s="3">
        <v>2572.61</v>
      </c>
      <c r="H7" s="3">
        <v>2898.82</v>
      </c>
      <c r="I7" s="3">
        <v>2782.27</v>
      </c>
      <c r="J7" s="3">
        <v>2860.37</v>
      </c>
      <c r="K7" s="3">
        <v>2691.03</v>
      </c>
      <c r="L7" s="3">
        <v>2512.02</v>
      </c>
      <c r="M7" s="3">
        <v>2719.05</v>
      </c>
      <c r="N7" s="10">
        <f t="shared" si="0"/>
        <v>32282.27</v>
      </c>
      <c r="O7" s="6">
        <f t="shared" si="2"/>
        <v>-1541.4799999999996</v>
      </c>
      <c r="P7" s="6">
        <f t="shared" si="3"/>
        <v>-4.557389408329939</v>
      </c>
      <c r="Q7" s="6">
        <f t="shared" si="1"/>
        <v>2690.1891666666666</v>
      </c>
      <c r="R7" s="6">
        <v>63305</v>
      </c>
      <c r="S7" s="10">
        <f t="shared" si="4"/>
        <v>509.948187346971</v>
      </c>
    </row>
    <row r="8" spans="1:19" ht="12.75">
      <c r="A8" s="11">
        <v>2009</v>
      </c>
      <c r="B8" s="3">
        <v>2762.49</v>
      </c>
      <c r="C8" s="3">
        <v>2467.2</v>
      </c>
      <c r="D8" s="3">
        <v>2722.47</v>
      </c>
      <c r="E8" s="3">
        <v>2522.26</v>
      </c>
      <c r="F8" s="3">
        <v>2551.62</v>
      </c>
      <c r="G8" s="3">
        <v>2779.48</v>
      </c>
      <c r="H8" s="3">
        <v>2993.67</v>
      </c>
      <c r="I8" s="3">
        <v>2850.4150000000004</v>
      </c>
      <c r="J8" s="3">
        <v>2812.8849999999966</v>
      </c>
      <c r="K8" s="3">
        <v>2724.0049999999983</v>
      </c>
      <c r="L8" s="3">
        <v>2534.185</v>
      </c>
      <c r="M8" s="3">
        <v>2807.59</v>
      </c>
      <c r="N8" s="10">
        <f t="shared" si="0"/>
        <v>32528.269999999997</v>
      </c>
      <c r="O8" s="6">
        <f t="shared" si="2"/>
        <v>245.99999999999636</v>
      </c>
      <c r="P8" s="6">
        <f t="shared" si="3"/>
        <v>0.7620281969018805</v>
      </c>
      <c r="Q8" s="6">
        <f t="shared" si="1"/>
        <v>2710.6891666666666</v>
      </c>
      <c r="R8" s="6">
        <v>63963</v>
      </c>
      <c r="S8" s="10">
        <f t="shared" si="4"/>
        <v>508.54822319153254</v>
      </c>
    </row>
    <row r="9" spans="1:19" ht="12.75">
      <c r="A9" s="11">
        <v>2010</v>
      </c>
      <c r="B9" s="3">
        <v>2682.3049999999985</v>
      </c>
      <c r="C9" s="3">
        <v>2441.005</v>
      </c>
      <c r="D9" s="3">
        <v>2835.774999999998</v>
      </c>
      <c r="E9" s="3">
        <v>2471.85</v>
      </c>
      <c r="F9" s="3">
        <v>2622.4650000000006</v>
      </c>
      <c r="G9" s="3">
        <v>2698.9149999999995</v>
      </c>
      <c r="H9" s="3">
        <v>2795.8249999999966</v>
      </c>
      <c r="I9" s="3">
        <v>2713.485000000001</v>
      </c>
      <c r="J9" s="3">
        <v>2769.23</v>
      </c>
      <c r="K9" s="3">
        <v>2754.17</v>
      </c>
      <c r="L9" s="3">
        <v>2579.79</v>
      </c>
      <c r="M9" s="3">
        <v>2861.6</v>
      </c>
      <c r="N9" s="10">
        <f t="shared" si="0"/>
        <v>32226.414999999994</v>
      </c>
      <c r="O9" s="6">
        <f t="shared" si="2"/>
        <v>-301.8550000000032</v>
      </c>
      <c r="P9" s="6">
        <f t="shared" si="3"/>
        <v>-0.927977417796896</v>
      </c>
      <c r="Q9" s="6">
        <f t="shared" si="1"/>
        <v>2685.5345833333326</v>
      </c>
      <c r="R9" s="6">
        <v>64147</v>
      </c>
      <c r="S9" s="10">
        <f t="shared" si="4"/>
        <v>502.3838215349119</v>
      </c>
    </row>
    <row r="10" spans="1:19" ht="12.75">
      <c r="A10" s="11">
        <v>2011</v>
      </c>
      <c r="B10" s="3">
        <v>2578.9</v>
      </c>
      <c r="C10" s="3">
        <v>2324.37</v>
      </c>
      <c r="D10" s="3">
        <v>2579.91</v>
      </c>
      <c r="E10" s="3">
        <v>2450.64</v>
      </c>
      <c r="F10" s="3">
        <v>2547.08</v>
      </c>
      <c r="G10" s="3">
        <v>2588.43</v>
      </c>
      <c r="H10" s="3">
        <v>2699.95</v>
      </c>
      <c r="I10" s="3">
        <v>2722.25</v>
      </c>
      <c r="J10" s="3">
        <v>2660.8050000000017</v>
      </c>
      <c r="K10" s="3">
        <v>2592.585</v>
      </c>
      <c r="L10" s="3">
        <v>2398.73</v>
      </c>
      <c r="M10" s="3">
        <v>2466.26</v>
      </c>
      <c r="N10" s="10">
        <f t="shared" si="0"/>
        <v>30609.909999999996</v>
      </c>
      <c r="O10" s="6">
        <f t="shared" si="2"/>
        <v>-1616.5049999999974</v>
      </c>
      <c r="P10" s="6">
        <f t="shared" si="3"/>
        <v>-5.016086958477999</v>
      </c>
      <c r="Q10" s="6">
        <f t="shared" si="1"/>
        <v>2550.825833333333</v>
      </c>
      <c r="R10" s="6">
        <v>64795</v>
      </c>
      <c r="S10" s="10">
        <f t="shared" si="4"/>
        <v>472.4116058337834</v>
      </c>
    </row>
    <row r="11" spans="1:19" ht="12.75">
      <c r="A11" s="11">
        <v>2012</v>
      </c>
      <c r="B11" s="3">
        <v>2415.465</v>
      </c>
      <c r="C11" s="3">
        <v>2208.41</v>
      </c>
      <c r="D11" s="3">
        <v>2458.595</v>
      </c>
      <c r="E11" s="3">
        <v>2230.345</v>
      </c>
      <c r="F11" s="3">
        <v>2472.61</v>
      </c>
      <c r="G11" s="3">
        <v>2561.49</v>
      </c>
      <c r="H11" s="3">
        <v>2610.49</v>
      </c>
      <c r="I11" s="3">
        <v>2472.38</v>
      </c>
      <c r="J11" s="3">
        <v>2407.245</v>
      </c>
      <c r="K11" s="3">
        <v>2471.355</v>
      </c>
      <c r="L11" s="3">
        <v>2376.565</v>
      </c>
      <c r="M11" s="3">
        <v>2458.415</v>
      </c>
      <c r="N11" s="10">
        <f t="shared" si="0"/>
        <v>29143.364999999998</v>
      </c>
      <c r="O11" s="6">
        <f t="shared" si="2"/>
        <v>-1466.5449999999983</v>
      </c>
      <c r="P11" s="6">
        <f t="shared" si="3"/>
        <v>-4.791079098239734</v>
      </c>
      <c r="Q11" s="6">
        <f>+(B11+C11+D11+E11+F11+G11+H11)/7</f>
        <v>2422.4864285714284</v>
      </c>
      <c r="R11" s="6">
        <f>+R10*1.005</f>
        <v>65118.97499999999</v>
      </c>
      <c r="S11" s="10">
        <f>+(Q11*12)/R11*1000</f>
        <v>446.4111596175638</v>
      </c>
    </row>
    <row r="12" ht="16.5" customHeight="1"/>
  </sheetData>
  <sheetProtection/>
  <mergeCells count="1">
    <mergeCell ref="B1:M1"/>
  </mergeCells>
  <printOptions/>
  <pageMargins left="0.7" right="0.75" top="1" bottom="1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</cp:lastModifiedBy>
  <cp:lastPrinted>2011-01-25T13:30:40Z</cp:lastPrinted>
  <dcterms:created xsi:type="dcterms:W3CDTF">1996-11-27T10:00:04Z</dcterms:created>
  <dcterms:modified xsi:type="dcterms:W3CDTF">2013-03-01T13:29:14Z</dcterms:modified>
  <cp:category/>
  <cp:version/>
  <cp:contentType/>
  <cp:contentStatus/>
</cp:coreProperties>
</file>